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8250"/>
  </bookViews>
  <sheets>
    <sheet name="Helix Calculator" sheetId="1" r:id="rId1"/>
  </sheets>
  <calcPr calcId="144525"/>
</workbook>
</file>

<file path=xl/calcChain.xml><?xml version="1.0" encoding="utf-8"?>
<calcChain xmlns="http://schemas.openxmlformats.org/spreadsheetml/2006/main">
  <c r="F22" i="1" l="1"/>
  <c r="B16" i="1"/>
  <c r="D12" i="1"/>
  <c r="D15" i="1" s="1"/>
  <c r="D17" i="1" s="1"/>
  <c r="D11" i="1"/>
  <c r="D13" i="1" s="1"/>
  <c r="D16" i="1" s="1"/>
  <c r="E17" i="1" l="1"/>
  <c r="D18" i="1"/>
  <c r="E18" i="1" s="1"/>
  <c r="D14" i="1"/>
</calcChain>
</file>

<file path=xl/sharedStrings.xml><?xml version="1.0" encoding="utf-8"?>
<sst xmlns="http://schemas.openxmlformats.org/spreadsheetml/2006/main" count="58" uniqueCount="56">
  <si>
    <t>HELIX CALCULATOR</t>
  </si>
  <si>
    <t>Enter values for A-E below. Clicking in the "Enter Values Below" cells will pop up specific instructions. See results in F-M. This sheet is normally protected to avoid accidental deletion of formulas, but no password is required to unlock the protection, in case you'd like to make modifications.</t>
  </si>
  <si>
    <t>Criteria Required from you</t>
  </si>
  <si>
    <t>Ref</t>
  </si>
  <si>
    <t>Enter Values Below</t>
  </si>
  <si>
    <t>Description</t>
  </si>
  <si>
    <t>Enter Track Radius (inches):</t>
  </si>
  <si>
    <t>A</t>
  </si>
  <si>
    <t>The radius of the curved track you will use.</t>
  </si>
  <si>
    <t>Enter greatest height of train (inches):</t>
  </si>
  <si>
    <t>B</t>
  </si>
  <si>
    <t>Height of the tallest loco or rail car, including loads, that would travel through the helix.</t>
  </si>
  <si>
    <t>Enter total height to climb (inches):</t>
  </si>
  <si>
    <t>C</t>
  </si>
  <si>
    <t>Distance in inches between track entry/exit at top and bottom of helix.</t>
  </si>
  <si>
    <t>Enter width of ring (inches):</t>
  </si>
  <si>
    <t>D</t>
  </si>
  <si>
    <t>How wide the rings should be to carry the track.</t>
  </si>
  <si>
    <t>Select segments per layer (a whole number):</t>
  </si>
  <si>
    <t>E</t>
  </si>
  <si>
    <t>How many pieces of material do you want to use to make up one complete ring?</t>
  </si>
  <si>
    <t>Click at right to hide pop up instructions above.</t>
  </si>
  <si>
    <t>Helix Specifications</t>
  </si>
  <si>
    <t>Calculated Result Are:</t>
  </si>
  <si>
    <t>How values were calculated</t>
  </si>
  <si>
    <t>Ring diameter is:</t>
  </si>
  <si>
    <t>F</t>
  </si>
  <si>
    <t>inches</t>
  </si>
  <si>
    <t>The track radius multiplied by 2 plus 4"</t>
  </si>
  <si>
    <t>Vertical distance between rings is:</t>
  </si>
  <si>
    <t>G</t>
  </si>
  <si>
    <t>inches between rings including an allowance of 1/2" for thickness of the ring material (e.g. plywood)</t>
  </si>
  <si>
    <t>Greatest height of train (B) plus 1/2" for height of track plus another 1/2" for thickness of layer material</t>
  </si>
  <si>
    <t>Ring Circumference is:</t>
  </si>
  <si>
    <t>H</t>
  </si>
  <si>
    <t>inches per each ring.</t>
  </si>
  <si>
    <t>The ring diameter (F) multiplied by 3.14</t>
  </si>
  <si>
    <t>Grade is:</t>
  </si>
  <si>
    <t>I</t>
  </si>
  <si>
    <t>%. If the grade is too high, you can reduce it by entering a larger track radius, above.</t>
  </si>
  <si>
    <t>The total vertical distance (G) divided by the ring circumference (H).</t>
  </si>
  <si>
    <t>Rings required are:</t>
  </si>
  <si>
    <t>J</t>
  </si>
  <si>
    <t>rings</t>
  </si>
  <si>
    <t>The total height to climb (C) divided by vertical distance between rings (G)</t>
  </si>
  <si>
    <t>K</t>
  </si>
  <si>
    <t>The ring circumference (H) divided by segments per layer (E)</t>
  </si>
  <si>
    <t>Total material length is:</t>
  </si>
  <si>
    <t>L</t>
  </si>
  <si>
    <t>The number of rings required (J) multiplyed by ring circumference (H)</t>
  </si>
  <si>
    <t>Total Material Required:</t>
  </si>
  <si>
    <t>M</t>
  </si>
  <si>
    <t>Total material length (L) multiplied by ring width (D), divided by 144 (a square foot) and compared to a 32 sq. ft sheet of plywood</t>
  </si>
  <si>
    <t>If you spoil this calculator, you may download a fresh copy by clicking the link at right.</t>
  </si>
  <si>
    <t>Download a fresh copy of calculator</t>
  </si>
  <si>
    <t>Calculator courtesy of JSGeare, a model railroad hobbyist, seller and buyer. Click website link at right for info.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</si>
</sst>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10"/>
      <color theme="1"/>
      <name val="Arial"/>
      <family val="2"/>
    </font>
    <font>
      <sz val="10"/>
      <name val="Arial"/>
      <family val="2"/>
    </font>
    <font>
      <b/>
      <sz val="18"/>
      <color indexed="8"/>
      <name val="Georgia"/>
      <family val="2"/>
    </font>
    <font>
      <sz val="10"/>
      <color indexed="8"/>
      <name val="Arial"/>
      <family val="2"/>
    </font>
    <font>
      <b/>
      <sz val="10"/>
      <color indexed="8"/>
      <name val="Arial"/>
      <family val="2"/>
    </font>
    <font>
      <b/>
      <sz val="10"/>
      <name val="Arial"/>
      <family val="2"/>
    </font>
    <font>
      <b/>
      <sz val="12"/>
      <color indexed="8"/>
      <name val="Arial"/>
      <family val="2"/>
    </font>
    <font>
      <sz val="10"/>
      <color indexed="9"/>
      <name val="Arial"/>
      <family val="2"/>
    </font>
    <font>
      <b/>
      <sz val="12"/>
      <name val="Arial"/>
      <family val="2"/>
    </font>
    <font>
      <u/>
      <sz val="10"/>
      <color indexed="12"/>
      <name val="Arial"/>
      <family val="2"/>
    </font>
    <font>
      <u/>
      <sz val="10"/>
      <color indexed="61"/>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alignment vertical="center"/>
    </xf>
    <xf numFmtId="0" fontId="10" fillId="0" borderId="0" applyNumberFormat="0" applyFill="0" applyBorder="0" applyAlignment="0" applyProtection="0">
      <alignment vertical="top"/>
      <protection locked="0"/>
    </xf>
    <xf numFmtId="0" fontId="1" fillId="0" borderId="0"/>
  </cellStyleXfs>
  <cellXfs count="37">
    <xf numFmtId="0" fontId="0" fillId="0" borderId="0" xfId="0"/>
    <xf numFmtId="0" fontId="3" fillId="2" borderId="1"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3" fillId="2" borderId="3" xfId="1" applyNumberFormat="1" applyFont="1" applyFill="1" applyBorder="1" applyAlignment="1">
      <alignment horizontal="center" vertical="center" wrapText="1"/>
    </xf>
    <xf numFmtId="0" fontId="2" fillId="2" borderId="0" xfId="1" applyFill="1" applyBorder="1">
      <alignment vertical="center"/>
    </xf>
    <xf numFmtId="0" fontId="4" fillId="2" borderId="4" xfId="1" applyNumberFormat="1" applyFont="1" applyFill="1" applyBorder="1" applyAlignment="1">
      <alignment horizontal="left" vertical="top" wrapText="1"/>
    </xf>
    <xf numFmtId="0" fontId="4" fillId="2" borderId="5" xfId="1" applyNumberFormat="1" applyFont="1" applyFill="1" applyBorder="1" applyAlignment="1">
      <alignment horizontal="left" vertical="top" wrapText="1"/>
    </xf>
    <xf numFmtId="0" fontId="4" fillId="2" borderId="6" xfId="1" applyNumberFormat="1" applyFont="1" applyFill="1" applyBorder="1" applyAlignment="1">
      <alignment horizontal="left" vertical="top" wrapText="1"/>
    </xf>
    <xf numFmtId="0" fontId="2" fillId="2" borderId="0" xfId="1" applyFill="1" applyBorder="1" applyAlignment="1">
      <alignment vertical="center"/>
    </xf>
    <xf numFmtId="0" fontId="5" fillId="2" borderId="7" xfId="1" applyNumberFormat="1" applyFont="1" applyFill="1" applyBorder="1" applyAlignment="1">
      <alignment horizontal="left" vertical="center"/>
    </xf>
    <xf numFmtId="0" fontId="5" fillId="2" borderId="7" xfId="1" applyNumberFormat="1" applyFont="1" applyFill="1" applyBorder="1" applyAlignment="1">
      <alignment horizontal="center" vertical="center"/>
    </xf>
    <xf numFmtId="0" fontId="5" fillId="2" borderId="7" xfId="1" applyNumberFormat="1" applyFont="1" applyFill="1" applyBorder="1" applyAlignment="1">
      <alignment horizontal="center" vertical="center" wrapText="1"/>
    </xf>
    <xf numFmtId="0" fontId="5" fillId="2" borderId="7" xfId="1" applyNumberFormat="1" applyFont="1" applyFill="1" applyBorder="1" applyAlignment="1">
      <alignment horizontal="left" vertical="center"/>
    </xf>
    <xf numFmtId="0" fontId="4" fillId="2" borderId="7" xfId="1" applyNumberFormat="1" applyFont="1" applyFill="1" applyBorder="1" applyAlignment="1">
      <alignment horizontal="right" vertical="center" wrapText="1"/>
    </xf>
    <xf numFmtId="0" fontId="4" fillId="2" borderId="7" xfId="1" applyNumberFormat="1" applyFont="1" applyFill="1" applyBorder="1" applyAlignment="1">
      <alignment horizontal="center" vertical="center"/>
    </xf>
    <xf numFmtId="0" fontId="7" fillId="2" borderId="7" xfId="1" applyNumberFormat="1" applyFont="1" applyFill="1" applyBorder="1" applyAlignment="1" applyProtection="1">
      <alignment horizontal="center" vertical="center"/>
      <protection locked="0"/>
    </xf>
    <xf numFmtId="0" fontId="4" fillId="2" borderId="7" xfId="1" applyNumberFormat="1" applyFont="1" applyFill="1" applyBorder="1" applyAlignment="1">
      <alignment horizontal="left" vertical="center" wrapText="1"/>
    </xf>
    <xf numFmtId="0" fontId="4" fillId="2" borderId="8" xfId="1" applyNumberFormat="1" applyFont="1" applyFill="1" applyBorder="1" applyAlignment="1" applyProtection="1">
      <alignment horizontal="center" vertical="center" wrapText="1"/>
      <protection locked="0"/>
    </xf>
    <xf numFmtId="0" fontId="4" fillId="2" borderId="9" xfId="1" applyNumberFormat="1" applyFont="1" applyFill="1" applyBorder="1" applyAlignment="1" applyProtection="1">
      <alignment horizontal="center" vertical="center" wrapText="1"/>
      <protection locked="0"/>
    </xf>
    <xf numFmtId="0" fontId="8" fillId="2" borderId="8" xfId="1" applyNumberFormat="1" applyFont="1" applyFill="1" applyBorder="1" applyAlignment="1" applyProtection="1">
      <alignment horizontal="center" vertical="center" wrapText="1"/>
      <protection locked="0"/>
    </xf>
    <xf numFmtId="0" fontId="8" fillId="2" borderId="10" xfId="1" applyNumberFormat="1" applyFont="1" applyFill="1" applyBorder="1" applyAlignment="1" applyProtection="1">
      <alignment horizontal="center" vertical="center" wrapText="1"/>
      <protection locked="0"/>
    </xf>
    <xf numFmtId="0" fontId="8" fillId="2" borderId="9" xfId="1" applyNumberFormat="1" applyFont="1" applyFill="1" applyBorder="1" applyAlignment="1" applyProtection="1">
      <alignment horizontal="center" vertical="center" wrapText="1"/>
      <protection locked="0"/>
    </xf>
    <xf numFmtId="0" fontId="2" fillId="2" borderId="7" xfId="1" applyFill="1" applyBorder="1">
      <alignment vertical="center"/>
    </xf>
    <xf numFmtId="0" fontId="6" fillId="2" borderId="7" xfId="1" applyNumberFormat="1" applyFont="1" applyFill="1" applyBorder="1" applyAlignment="1">
      <alignment horizontal="center" vertical="center" wrapText="1"/>
    </xf>
    <xf numFmtId="0" fontId="6" fillId="2" borderId="7" xfId="1" applyNumberFormat="1" applyFont="1" applyFill="1" applyBorder="1" applyAlignment="1">
      <alignment vertical="center" wrapText="1"/>
    </xf>
    <xf numFmtId="0" fontId="4" fillId="2" borderId="7" xfId="1" applyNumberFormat="1" applyFont="1" applyFill="1" applyBorder="1" applyAlignment="1">
      <alignment horizontal="right" vertical="center"/>
    </xf>
    <xf numFmtId="0" fontId="9" fillId="2" borderId="7" xfId="1" applyNumberFormat="1" applyFont="1" applyFill="1" applyBorder="1" applyAlignment="1">
      <alignment horizontal="right" vertical="center" wrapText="1"/>
    </xf>
    <xf numFmtId="0" fontId="2" fillId="2" borderId="7" xfId="1" applyNumberFormat="1" applyFont="1" applyFill="1" applyBorder="1" applyAlignment="1">
      <alignment vertical="center" wrapText="1"/>
    </xf>
    <xf numFmtId="4" fontId="7" fillId="2" borderId="7" xfId="1" applyNumberFormat="1" applyFont="1" applyFill="1" applyBorder="1" applyAlignment="1">
      <alignment horizontal="right" vertical="center"/>
    </xf>
    <xf numFmtId="0" fontId="4" fillId="2" borderId="7" xfId="1" applyNumberFormat="1" applyFont="1" applyFill="1" applyBorder="1" applyAlignment="1">
      <alignment horizontal="left" vertical="center" wrapText="1"/>
    </xf>
    <xf numFmtId="2" fontId="7" fillId="2" borderId="7" xfId="1" applyNumberFormat="1" applyFont="1" applyFill="1" applyBorder="1" applyAlignment="1">
      <alignment horizontal="right" vertical="center"/>
    </xf>
    <xf numFmtId="0" fontId="2" fillId="2" borderId="8" xfId="1" applyFill="1" applyBorder="1">
      <alignment vertical="center"/>
    </xf>
    <xf numFmtId="0" fontId="2" fillId="2" borderId="10" xfId="1" applyFill="1" applyBorder="1">
      <alignment vertical="center"/>
    </xf>
    <xf numFmtId="0" fontId="2" fillId="2" borderId="9" xfId="1" applyFill="1" applyBorder="1" applyAlignment="1">
      <alignment vertical="center"/>
    </xf>
    <xf numFmtId="0" fontId="2" fillId="2" borderId="7" xfId="1" applyFill="1" applyBorder="1" applyAlignment="1">
      <alignment horizontal="left" vertical="center"/>
    </xf>
    <xf numFmtId="0" fontId="10" fillId="2" borderId="7" xfId="2" applyFill="1" applyBorder="1" applyAlignment="1" applyProtection="1">
      <alignment vertical="center"/>
    </xf>
    <xf numFmtId="0" fontId="11" fillId="2" borderId="7" xfId="1" applyNumberFormat="1" applyFont="1" applyFill="1" applyBorder="1" applyAlignment="1" applyProtection="1">
      <alignment horizontal="left" vertical="center" wrapText="1"/>
    </xf>
  </cellXfs>
  <cellStyles count="4">
    <cellStyle name="Hyperlink"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zbizwebsite.com/helix%20calculator%20for%20download.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abSelected="1" zoomScaleNormal="100" workbookViewId="0">
      <selection activeCell="B1" sqref="B1:F1"/>
    </sheetView>
  </sheetViews>
  <sheetFormatPr defaultRowHeight="12.75" customHeight="1" x14ac:dyDescent="0.2"/>
  <cols>
    <col min="1" max="1" width="3.28515625" style="4" customWidth="1"/>
    <col min="2" max="2" width="39.7109375" style="4" customWidth="1"/>
    <col min="3" max="3" width="5.5703125" style="4" customWidth="1"/>
    <col min="4" max="4" width="11.7109375" style="4" customWidth="1"/>
    <col min="5" max="5" width="36" style="4" customWidth="1"/>
    <col min="6" max="6" width="37.85546875" style="8" customWidth="1"/>
    <col min="7" max="7" width="5.7109375" style="4" customWidth="1"/>
    <col min="8" max="16384" width="9.140625" style="4"/>
  </cols>
  <sheetData>
    <row r="1" spans="2:9" ht="21.75" customHeight="1" x14ac:dyDescent="0.2">
      <c r="B1" s="1" t="s">
        <v>0</v>
      </c>
      <c r="C1" s="2"/>
      <c r="D1" s="2"/>
      <c r="E1" s="2"/>
      <c r="F1" s="3"/>
    </row>
    <row r="2" spans="2:9" ht="32.25" customHeight="1" x14ac:dyDescent="0.2">
      <c r="B2" s="5" t="s">
        <v>1</v>
      </c>
      <c r="C2" s="6"/>
      <c r="D2" s="6"/>
      <c r="E2" s="6"/>
      <c r="F2" s="7"/>
      <c r="I2" s="8"/>
    </row>
    <row r="3" spans="2:9" ht="38.25" customHeight="1" x14ac:dyDescent="0.2">
      <c r="B3" s="9" t="s">
        <v>2</v>
      </c>
      <c r="C3" s="10" t="s">
        <v>3</v>
      </c>
      <c r="D3" s="11" t="s">
        <v>4</v>
      </c>
      <c r="E3" s="12" t="s">
        <v>5</v>
      </c>
      <c r="F3" s="12"/>
      <c r="I3" s="8"/>
    </row>
    <row r="4" spans="2:9" ht="12.75" customHeight="1" x14ac:dyDescent="0.2">
      <c r="B4" s="13" t="s">
        <v>6</v>
      </c>
      <c r="C4" s="14" t="s">
        <v>7</v>
      </c>
      <c r="D4" s="15">
        <v>33.840000000000003</v>
      </c>
      <c r="E4" s="16" t="s">
        <v>8</v>
      </c>
      <c r="F4" s="16"/>
    </row>
    <row r="5" spans="2:9" ht="12.75" customHeight="1" x14ac:dyDescent="0.2">
      <c r="B5" s="13" t="s">
        <v>9</v>
      </c>
      <c r="C5" s="14" t="s">
        <v>10</v>
      </c>
      <c r="D5" s="15">
        <v>4</v>
      </c>
      <c r="E5" s="16" t="s">
        <v>11</v>
      </c>
      <c r="F5" s="16"/>
    </row>
    <row r="6" spans="2:9" ht="12.75" customHeight="1" x14ac:dyDescent="0.2">
      <c r="B6" s="13" t="s">
        <v>12</v>
      </c>
      <c r="C6" s="14" t="s">
        <v>13</v>
      </c>
      <c r="D6" s="15">
        <v>18</v>
      </c>
      <c r="E6" s="16" t="s">
        <v>14</v>
      </c>
      <c r="F6" s="16"/>
    </row>
    <row r="7" spans="2:9" ht="12.75" customHeight="1" x14ac:dyDescent="0.2">
      <c r="B7" s="13" t="s">
        <v>15</v>
      </c>
      <c r="C7" s="14" t="s">
        <v>16</v>
      </c>
      <c r="D7" s="15">
        <v>5</v>
      </c>
      <c r="E7" s="16" t="s">
        <v>17</v>
      </c>
      <c r="F7" s="16"/>
    </row>
    <row r="8" spans="2:9" ht="12.75" customHeight="1" x14ac:dyDescent="0.2">
      <c r="B8" s="13" t="s">
        <v>18</v>
      </c>
      <c r="C8" s="14" t="s">
        <v>19</v>
      </c>
      <c r="D8" s="15">
        <v>4</v>
      </c>
      <c r="E8" s="16" t="s">
        <v>20</v>
      </c>
      <c r="F8" s="16"/>
    </row>
    <row r="9" spans="2:9" ht="25.5" customHeight="1" x14ac:dyDescent="0.2">
      <c r="B9" s="17" t="s">
        <v>21</v>
      </c>
      <c r="C9" s="18"/>
      <c r="D9" s="19"/>
      <c r="E9" s="20"/>
      <c r="F9" s="21"/>
    </row>
    <row r="10" spans="2:9" ht="25.5" customHeight="1" x14ac:dyDescent="0.2">
      <c r="B10" s="9" t="s">
        <v>22</v>
      </c>
      <c r="C10" s="22"/>
      <c r="D10" s="23" t="s">
        <v>23</v>
      </c>
      <c r="E10" s="24" t="s">
        <v>5</v>
      </c>
      <c r="F10" s="24" t="s">
        <v>24</v>
      </c>
    </row>
    <row r="11" spans="2:9" ht="12.75" customHeight="1" x14ac:dyDescent="0.2">
      <c r="B11" s="25" t="s">
        <v>25</v>
      </c>
      <c r="C11" s="14" t="s">
        <v>26</v>
      </c>
      <c r="D11" s="26">
        <f>IF((D4*2)+4=4,"",(D4*2)+4)</f>
        <v>71.680000000000007</v>
      </c>
      <c r="E11" s="27" t="s">
        <v>27</v>
      </c>
      <c r="F11" s="27" t="s">
        <v>28</v>
      </c>
    </row>
    <row r="12" spans="2:9" ht="45.75" customHeight="1" x14ac:dyDescent="0.2">
      <c r="B12" s="25" t="s">
        <v>29</v>
      </c>
      <c r="C12" s="14" t="s">
        <v>30</v>
      </c>
      <c r="D12" s="28">
        <f>IF(D5+1=1,"",D5+1)</f>
        <v>5</v>
      </c>
      <c r="E12" s="29" t="s">
        <v>31</v>
      </c>
      <c r="F12" s="29" t="s">
        <v>32</v>
      </c>
    </row>
    <row r="13" spans="2:9" ht="15" customHeight="1" x14ac:dyDescent="0.2">
      <c r="B13" s="25" t="s">
        <v>33</v>
      </c>
      <c r="C13" s="14" t="s">
        <v>34</v>
      </c>
      <c r="D13" s="28">
        <f>IF(ISERROR(D11*3.14),"",D11*3.14)</f>
        <v>225.07520000000002</v>
      </c>
      <c r="E13" s="29" t="s">
        <v>35</v>
      </c>
      <c r="F13" s="29" t="s">
        <v>36</v>
      </c>
    </row>
    <row r="14" spans="2:9" ht="31.5" customHeight="1" x14ac:dyDescent="0.2">
      <c r="B14" s="25" t="s">
        <v>37</v>
      </c>
      <c r="C14" s="14" t="s">
        <v>38</v>
      </c>
      <c r="D14" s="30">
        <f>IF(ISERROR((D12/D13)*100),"",(D12/D13)*100)</f>
        <v>2.221479754322111</v>
      </c>
      <c r="E14" s="29" t="s">
        <v>39</v>
      </c>
      <c r="F14" s="29" t="s">
        <v>40</v>
      </c>
    </row>
    <row r="15" spans="2:9" ht="26.1" customHeight="1" x14ac:dyDescent="0.2">
      <c r="B15" s="25" t="s">
        <v>41</v>
      </c>
      <c r="C15" s="14" t="s">
        <v>42</v>
      </c>
      <c r="D15" s="30">
        <f>IF(ISERROR(D6/D12),"",D6/D12)</f>
        <v>3.6</v>
      </c>
      <c r="E15" s="29" t="s">
        <v>43</v>
      </c>
      <c r="F15" s="29" t="s">
        <v>44</v>
      </c>
    </row>
    <row r="16" spans="2:9" ht="26.1" customHeight="1" x14ac:dyDescent="0.2">
      <c r="B16" s="25" t="str">
        <f>IF(D8="","Length each segment","Length each segment ("&amp;D8&amp;" segments):")</f>
        <v>Length each segment (4 segments):</v>
      </c>
      <c r="C16" s="14" t="s">
        <v>45</v>
      </c>
      <c r="D16" s="28">
        <f>IF(ISERROR(D13/D8),"",D13/D8)</f>
        <v>56.268800000000006</v>
      </c>
      <c r="E16" s="29" t="s">
        <v>27</v>
      </c>
      <c r="F16" s="29" t="s">
        <v>46</v>
      </c>
    </row>
    <row r="17" spans="2:6" ht="26.1" customHeight="1" x14ac:dyDescent="0.2">
      <c r="B17" s="25" t="s">
        <v>47</v>
      </c>
      <c r="C17" s="14" t="s">
        <v>48</v>
      </c>
      <c r="D17" s="28">
        <f>IF(ISERROR(D15*D13),"",D15*D13)</f>
        <v>810.2707200000001</v>
      </c>
      <c r="E17" s="29" t="str">
        <f>IF(ISERROR(D17/12),"Total running feet",(+"inches (about "&amp;TEXT((D17/12),"###.##"))&amp;" running feet)")</f>
        <v>inches (about 67.52 running feet)</v>
      </c>
      <c r="F17" s="29" t="s">
        <v>49</v>
      </c>
    </row>
    <row r="18" spans="2:6" ht="42.75" customHeight="1" x14ac:dyDescent="0.2">
      <c r="B18" s="25" t="s">
        <v>50</v>
      </c>
      <c r="C18" s="14" t="s">
        <v>51</v>
      </c>
      <c r="D18" s="30">
        <f>IF(ISERROR((D17*D7)/144),"",(D17*D7)/144)</f>
        <v>28.134400000000003</v>
      </c>
      <c r="E18" s="29" t="str">
        <f>IF(D18="","Material required","sq. ft., which is "&amp;IF((D18&lt;32),"less than 1 sheet of plywood",(("about "&amp;TEXT((D18/32),"##.##"))&amp;" sheets of plywood")))</f>
        <v>sq. ft., which is less than 1 sheet of plywood</v>
      </c>
      <c r="F18" s="29" t="s">
        <v>52</v>
      </c>
    </row>
    <row r="19" spans="2:6" ht="12.75" customHeight="1" x14ac:dyDescent="0.2">
      <c r="B19" s="31"/>
      <c r="C19" s="32"/>
      <c r="D19" s="32"/>
      <c r="E19" s="32"/>
      <c r="F19" s="33"/>
    </row>
    <row r="20" spans="2:6" ht="12.75" customHeight="1" x14ac:dyDescent="0.2">
      <c r="B20" s="34" t="s">
        <v>53</v>
      </c>
      <c r="C20" s="34"/>
      <c r="D20" s="34"/>
      <c r="E20" s="34"/>
      <c r="F20" s="35" t="s">
        <v>54</v>
      </c>
    </row>
    <row r="21" spans="2:6" ht="12.75" customHeight="1" x14ac:dyDescent="0.2">
      <c r="B21" s="31"/>
      <c r="C21" s="32"/>
      <c r="D21" s="32"/>
      <c r="E21" s="32"/>
      <c r="F21" s="33"/>
    </row>
    <row r="22" spans="2:6" ht="18" customHeight="1" x14ac:dyDescent="0.2">
      <c r="B22" s="16" t="s">
        <v>55</v>
      </c>
      <c r="C22" s="16"/>
      <c r="D22" s="16"/>
      <c r="E22" s="16"/>
      <c r="F22" s="36" t="str">
        <f>HYPERLINK("http://ezbizwebsite.com")</f>
        <v>http://ezbizwebsite.com</v>
      </c>
    </row>
  </sheetData>
  <mergeCells count="12">
    <mergeCell ref="E7:F7"/>
    <mergeCell ref="E8:F8"/>
    <mergeCell ref="B9:C9"/>
    <mergeCell ref="D9:F9"/>
    <mergeCell ref="B20:E20"/>
    <mergeCell ref="B22:E22"/>
    <mergeCell ref="B1:F1"/>
    <mergeCell ref="B2:F2"/>
    <mergeCell ref="E3:F3"/>
    <mergeCell ref="E4:F4"/>
    <mergeCell ref="E5:F5"/>
    <mergeCell ref="E6:F6"/>
  </mergeCells>
  <dataValidations count="5">
    <dataValidation type="whole" allowBlank="1" showInputMessage="1" showErrorMessage="1" error="Need a whole number between 2 and 8. Whole number only, NO decimals. No other characters, just the number." prompt="Enter a whole number (no decimal values) between 2 and 8"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2</formula1>
      <formula2>8</formula2>
    </dataValidation>
    <dataValidation type="decimal" allowBlank="1" showInputMessage="1" showErrorMessage="1" error="Need a number between 1 and 24. Only a number or decimal. Do not enter any other characters." prompt="Enter a number between 1 and 24"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formula1>
      <formula2>24</formula2>
    </dataValidation>
    <dataValidation type="decimal" allowBlank="1" showInputMessage="1" showErrorMessage="1" error="Need a number between 3 and 96. Only a number or decimal. Do not enter any other characters." prompt="Enter a number between 3 and 96"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3</formula1>
      <formula2>96</formula2>
    </dataValidation>
    <dataValidation type="decimal" allowBlank="1" showInputMessage="1" showErrorMessage="1" error="Need a number between .5 and 50. Only a number or decimal. Do not enter any other characters." prompt="Enter a number between .5 and 50"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0.5</formula1>
      <formula2>20</formula2>
    </dataValidation>
    <dataValidation type="decimal" allowBlank="1" showInputMessage="1" showErrorMessage="1" error="Need a number between 4 and 100. ONLY a whole number or decimal. Do not include any other characters." prompt="Enter a number between 4 and 100. "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4</formula1>
      <formula2>100</formula2>
    </dataValidation>
  </dataValidations>
  <hyperlinks>
    <hyperlink ref="F20" r:id="rId1"/>
  </hyperlinks>
  <pageMargins left="0.75" right="0.75" top="1" bottom="1" header="0.5" footer="0.5"/>
  <pageSetup paperSize="9"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Helix Calculator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2016-09-05T04:19:07Z</dcterms:created>
  <dcterms:modified xsi:type="dcterms:W3CDTF">2016-09-05T04:19:43Z</dcterms:modified>
</cp:coreProperties>
</file>